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em\Desktop\INGRESOS\SEGUIMIENTOS\PRESUPUESTO 2020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Titles" localSheetId="0">Hoja1!$2:$8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8" i="1" l="1"/>
  <c r="C276" i="1"/>
  <c r="C270" i="1"/>
  <c r="C242" i="1"/>
  <c r="C239" i="1"/>
  <c r="C226" i="1"/>
  <c r="C225" i="1" s="1"/>
  <c r="C215" i="1"/>
  <c r="C214" i="1" s="1"/>
  <c r="C212" i="1"/>
  <c r="C208" i="1"/>
  <c r="C198" i="1"/>
  <c r="C191" i="1"/>
  <c r="C187" i="1"/>
  <c r="C176" i="1"/>
  <c r="C169" i="1"/>
  <c r="C163" i="1"/>
  <c r="C161" i="1"/>
  <c r="C159" i="1"/>
  <c r="C157" i="1"/>
  <c r="C147" i="1"/>
  <c r="C141" i="1" s="1"/>
  <c r="C137" i="1"/>
  <c r="C125" i="1"/>
  <c r="C108" i="1"/>
  <c r="C99" i="1"/>
  <c r="C95" i="1"/>
  <c r="C80" i="1"/>
  <c r="C72" i="1"/>
  <c r="C70" i="1"/>
  <c r="C68" i="1"/>
  <c r="C64" i="1"/>
  <c r="C60" i="1"/>
  <c r="C55" i="1"/>
  <c r="C48" i="1"/>
  <c r="C47" i="1" s="1"/>
  <c r="C40" i="1"/>
  <c r="C39" i="1"/>
  <c r="C35" i="1"/>
  <c r="C31" i="1"/>
  <c r="C27" i="1"/>
  <c r="C23" i="1"/>
  <c r="C14" i="1"/>
  <c r="C13" i="1"/>
  <c r="C10" i="1"/>
  <c r="C156" i="1" l="1"/>
  <c r="C269" i="1"/>
  <c r="C190" i="1"/>
  <c r="C189" i="1" s="1"/>
  <c r="C58" i="1"/>
  <c r="C22" i="1"/>
  <c r="C166" i="1"/>
  <c r="C165" i="1" s="1"/>
  <c r="C54" i="1" l="1"/>
  <c r="C9" i="1"/>
  <c r="C280" i="1" l="1"/>
</calcChain>
</file>

<file path=xl/sharedStrings.xml><?xml version="1.0" encoding="utf-8"?>
<sst xmlns="http://schemas.openxmlformats.org/spreadsheetml/2006/main" count="385" uniqueCount="261">
  <si>
    <t>PRESUPUESTO DE INGRESOS 2020</t>
  </si>
  <si>
    <t>MUNICIPIO DE GUAYMAS, SONORA</t>
  </si>
  <si>
    <t>CLAVE</t>
  </si>
  <si>
    <t>CAPITULO Y CONCEPTO</t>
  </si>
  <si>
    <r>
      <t>Impuestos</t>
    </r>
    <r>
      <rPr>
        <sz val="11"/>
        <color theme="1"/>
        <rFont val="Arial"/>
        <family val="2"/>
      </rPr>
      <t xml:space="preserve"> </t>
    </r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</si>
  <si>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</si>
  <si>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</si>
  <si>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</si>
  <si>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</si>
  <si>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</si>
  <si>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</si>
  <si>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</si>
  <si>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</si>
  <si>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>3.- Predial Rústico</t>
  </si>
  <si>
    <t>4.- Recuperación de rezagos rústico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</si>
  <si>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</si>
  <si>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</si>
  <si>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</si>
  <si>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</si>
  <si>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</si>
  <si>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</si>
  <si>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</si>
  <si>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</si>
  <si>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</si>
  <si>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</si>
  <si>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</si>
  <si>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</si>
  <si>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</si>
  <si>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</si>
  <si>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</si>
  <si>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</si>
  <si>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</si>
  <si>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</si>
  <si>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</si>
  <si>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</si>
  <si>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</si>
  <si>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</si>
  <si>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r>
      <t>Contribuciones de Mejoras</t>
    </r>
    <r>
      <rPr>
        <sz val="11"/>
        <color theme="1"/>
        <rFont val="Arial"/>
        <family val="2"/>
      </rPr>
      <t xml:space="preserve"> </t>
    </r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</si>
  <si>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</si>
  <si>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</si>
  <si>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</si>
  <si>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</si>
  <si>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</si>
  <si>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</si>
  <si>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</si>
  <si>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</si>
  <si>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</si>
  <si>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</si>
  <si>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</si>
  <si>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</si>
  <si>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</si>
  <si>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</si>
  <si>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</si>
  <si>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</si>
  <si>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</si>
  <si>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</si>
  <si>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</si>
  <si>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</si>
  <si>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</si>
  <si>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</si>
  <si>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</si>
  <si>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</si>
  <si>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</si>
  <si>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</si>
  <si>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</si>
  <si>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</si>
  <si>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</si>
  <si>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</si>
  <si>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</si>
  <si>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</si>
  <si>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</si>
  <si>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</si>
  <si>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</si>
  <si>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</si>
  <si>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</si>
  <si>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</si>
  <si>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</si>
  <si>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</si>
  <si>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</si>
  <si>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</si>
  <si>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</si>
  <si>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</si>
  <si>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</si>
  <si>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</si>
  <si>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</si>
  <si>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</si>
  <si>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</si>
  <si>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</si>
  <si>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</si>
  <si>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</si>
  <si>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</si>
  <si>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</si>
  <si>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</si>
  <si>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</si>
  <si>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</si>
  <si>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</si>
  <si>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</si>
  <si>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</si>
  <si>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</si>
  <si>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</si>
  <si>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</si>
  <si>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</si>
  <si>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</si>
  <si>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</si>
  <si>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</si>
  <si>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</si>
  <si>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</si>
  <si>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</si>
  <si>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</si>
  <si>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</si>
  <si>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</si>
  <si>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</si>
  <si>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</si>
  <si>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</si>
  <si>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>16.- Fábrica de cerveza artesanal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</si>
  <si>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</si>
  <si>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</si>
  <si>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</si>
  <si>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</si>
  <si>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</si>
  <si>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</si>
  <si>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</si>
  <si>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</si>
  <si>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</si>
  <si>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</si>
  <si>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</si>
  <si>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</si>
  <si>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</si>
  <si>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</si>
  <si>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</si>
  <si>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</si>
  <si>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</si>
  <si>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</si>
  <si>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</si>
  <si>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</si>
  <si>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</si>
  <si>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</si>
  <si>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</si>
  <si>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</si>
  <si>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</si>
  <si>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</si>
  <si>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7.- Constancia de notario arraigo</t>
  </si>
  <si>
    <t>8.- Fe de hechos de embarcaciones pesqueras menores</t>
  </si>
  <si>
    <t>9.- Constancia de trámite de anuencia municipal</t>
  </si>
  <si>
    <t>10.- Certificado de no adeudo de contribuciones municipales</t>
  </si>
  <si>
    <t>11.- Servicios relacionados con el acceso a la información pública.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</si>
  <si>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</si>
  <si>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</si>
  <si>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</si>
  <si>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</si>
  <si>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</si>
  <si>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</si>
  <si>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</si>
  <si>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</si>
  <si>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</si>
  <si>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</si>
  <si>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</si>
  <si>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</si>
  <si>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</si>
  <si>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</si>
  <si>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</si>
  <si>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</si>
  <si>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</si>
  <si>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</si>
  <si>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</si>
  <si>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</si>
  <si>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</si>
  <si>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</si>
  <si>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</si>
  <si>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</si>
  <si>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</si>
  <si>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</si>
  <si>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</si>
  <si>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Productos de Capital</t>
  </si>
  <si>
    <r>
      <t>Aprovechamientos</t>
    </r>
    <r>
      <rPr>
        <sz val="11"/>
        <color theme="1"/>
        <rFont val="Arial"/>
        <family val="2"/>
      </rPr>
      <t xml:space="preserve"> </t>
    </r>
  </si>
  <si>
    <t xml:space="preserve">Aprovechamientos de Tipo Corriente </t>
  </si>
  <si>
    <t>1.- Policia</t>
  </si>
  <si>
    <t>2.- Transito</t>
  </si>
  <si>
    <t>3- Pleaneación y Control Urbano</t>
  </si>
  <si>
    <t>4- Multas de Ecología</t>
  </si>
  <si>
    <t>5 .- Multas de vendedores ambulantes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</si>
  <si>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</si>
  <si>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</si>
  <si>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</si>
  <si>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</si>
  <si>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</si>
  <si>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</si>
  <si>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</si>
  <si>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</si>
  <si>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</si>
  <si>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</si>
  <si>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</si>
  <si>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</si>
  <si>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>Aprovechamientos Patrimoniales</t>
  </si>
  <si>
    <t xml:space="preserve">Recuperación de inversiones productivas 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</si>
  <si>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</si>
  <si>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</si>
  <si>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</si>
  <si>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</si>
  <si>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</si>
  <si>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</si>
  <si>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</si>
  <si>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</si>
  <si>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</si>
  <si>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</si>
  <si>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</si>
  <si>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</si>
  <si>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</si>
  <si>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</si>
  <si>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</si>
  <si>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</si>
  <si>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</si>
  <si>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>Fondo de impuesto especial sobre producción y seervicio a bebidas, alcohol y tabaco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</si>
  <si>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</si>
  <si>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</si>
  <si>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</si>
  <si>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>Fondo de fiscalización y recaudación.</t>
  </si>
  <si>
    <t>Fondo de IEPS a la gasolina y diesel Art. 2° A Fracción II</t>
  </si>
  <si>
    <t xml:space="preserve">0.136% de la recaudación federal participable </t>
  </si>
  <si>
    <t>Participación ISR Art. 3-B Ley de Coordinación Fiscal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</si>
  <si>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</si>
  <si>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</si>
  <si>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</si>
  <si>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</si>
  <si>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</si>
  <si>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</si>
  <si>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</si>
  <si>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</si>
  <si>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</si>
  <si>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</si>
  <si>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</si>
  <si>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</si>
  <si>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</si>
  <si>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</si>
  <si>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</si>
  <si>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</si>
  <si>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</si>
  <si>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</si>
  <si>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</si>
  <si>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</si>
  <si>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</si>
  <si>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</si>
  <si>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</si>
  <si>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</si>
  <si>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</si>
  <si>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</si>
  <si>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</si>
  <si>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</si>
  <si>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</si>
  <si>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</si>
  <si>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</si>
  <si>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</si>
  <si>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</si>
  <si>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</si>
  <si>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</si>
  <si>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</si>
  <si>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</si>
  <si>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</si>
  <si>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Pensiones y Jubilaciones</t>
  </si>
  <si>
    <r>
      <t>TOTAL PRESUPUESTO</t>
    </r>
    <r>
      <rPr>
        <sz val="11"/>
        <color theme="1"/>
        <rFont val="Arial"/>
        <family val="2"/>
      </rPr>
      <t xml:space="preserve"> </t>
    </r>
  </si>
  <si>
    <t>PRESUPUESTO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</si>
</sst>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Black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Helvetica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0"/>
  <sheetViews>
    <sheetView tabSelected="1" workbookViewId="0">
      <pane ySplit="8" topLeftCell="A9" activePane="bottomLeft" state="frozen"/>
      <selection pane="bottomLeft" activeCell="C3" sqref="C3"/>
    </sheetView>
  </sheetViews>
  <sheetFormatPr baseColWidth="10" defaultRowHeight="15" x14ac:dyDescent="0.25"/>
  <cols>
    <col min="1" max="1" width="6.5703125" bestFit="1" customWidth="1"/>
    <col min="2" max="2" width="55.7109375" customWidth="1"/>
    <col min="3" max="3" width="20.7109375" customWidth="1"/>
  </cols>
  <sheetData>
    <row r="2" spans="1:3" ht="15.75" x14ac:dyDescent="0.3">
      <c r="A2" s="1"/>
      <c r="B2" s="1" t="s">
        <v>0</v>
      </c>
    </row>
    <row r="3" spans="1:3" x14ac:dyDescent="0.25">
      <c r="A3" s="2"/>
    </row>
    <row r="4" spans="1:3" x14ac:dyDescent="0.25">
      <c r="A4" s="3"/>
      <c r="B4" s="3" t="s">
        <v>1</v>
      </c>
    </row>
    <row r="6" spans="1:3" ht="15.75" thickBot="1" x14ac:dyDescent="0.3"/>
    <row r="7" spans="1:3" ht="15" customHeight="1" x14ac:dyDescent="0.25">
      <c r="A7" s="28" t="s">
        <v>2</v>
      </c>
      <c r="B7" s="28" t="s">
        <v>3</v>
      </c>
      <c r="C7" s="30" t="s">
        <v>260</v>
      </c>
    </row>
    <row r="8" spans="1:3" x14ac:dyDescent="0.25">
      <c r="A8" s="29"/>
      <c r="B8" s="29"/>
      <c r="C8" s="31"/>
    </row>
    <row r="9" spans="1:3" x14ac:dyDescent="0.25">
      <c r="A9" s="4">
        <v>1000</v>
      </c>
      <c r="B9" s="5" t="s">
        <v>4</v>
      </c>
      <c r="C9" s="24">
        <f>+C10+C13+C22+C39</f>
        <v>138306387</v>
      </c>
    </row>
    <row r="10" spans="1:3" x14ac:dyDescent="0.25">
      <c r="A10" s="6">
        <v>1100</v>
      </c>
      <c r="B10" s="7" t="s">
        <v>5</v>
      </c>
      <c r="C10" s="25">
        <f>+C11+C12</f>
        <v>4514633</v>
      </c>
    </row>
    <row r="11" spans="1:3" x14ac:dyDescent="0.25">
      <c r="A11" s="8">
        <v>1102</v>
      </c>
      <c r="B11" s="9" t="s">
        <v>6</v>
      </c>
      <c r="C11" s="26">
        <v>4514621</v>
      </c>
    </row>
    <row r="12" spans="1:3" x14ac:dyDescent="0.25">
      <c r="A12" s="8">
        <v>1103</v>
      </c>
      <c r="B12" s="9" t="s">
        <v>7</v>
      </c>
      <c r="C12" s="26">
        <v>12</v>
      </c>
    </row>
    <row r="13" spans="1:3" x14ac:dyDescent="0.25">
      <c r="A13" s="6">
        <v>1200</v>
      </c>
      <c r="B13" s="7" t="s">
        <v>8</v>
      </c>
      <c r="C13" s="32">
        <f>+C14+C19+C20+C21</f>
        <v>114785789</v>
      </c>
    </row>
    <row r="14" spans="1:3" x14ac:dyDescent="0.25">
      <c r="A14" s="8">
        <v>1201</v>
      </c>
      <c r="B14" s="9" t="s">
        <v>9</v>
      </c>
      <c r="C14" s="27">
        <f>SUM(C15:C18)</f>
        <v>78576248</v>
      </c>
    </row>
    <row r="15" spans="1:3" x14ac:dyDescent="0.25">
      <c r="A15" s="8" t="s">
        <v>10</v>
      </c>
      <c r="B15" s="9" t="s">
        <v>11</v>
      </c>
      <c r="C15" s="27">
        <v>61572278</v>
      </c>
    </row>
    <row r="16" spans="1:3" x14ac:dyDescent="0.25">
      <c r="A16" s="8" t="s">
        <v>10</v>
      </c>
      <c r="B16" s="9" t="s">
        <v>12</v>
      </c>
      <c r="C16" s="27">
        <v>15755082</v>
      </c>
    </row>
    <row r="17" spans="1:3" x14ac:dyDescent="0.25">
      <c r="A17" s="8" t="s">
        <v>10</v>
      </c>
      <c r="B17" s="10" t="s">
        <v>13</v>
      </c>
      <c r="C17" s="27">
        <v>842359</v>
      </c>
    </row>
    <row r="18" spans="1:3" x14ac:dyDescent="0.25">
      <c r="A18" s="8" t="s">
        <v>10</v>
      </c>
      <c r="B18" s="10" t="s">
        <v>14</v>
      </c>
      <c r="C18" s="27">
        <v>406529</v>
      </c>
    </row>
    <row r="19" spans="1:3" ht="28.5" x14ac:dyDescent="0.25">
      <c r="A19" s="8">
        <v>1202</v>
      </c>
      <c r="B19" s="9" t="s">
        <v>15</v>
      </c>
      <c r="C19" s="27">
        <v>31657788</v>
      </c>
    </row>
    <row r="20" spans="1:3" x14ac:dyDescent="0.25">
      <c r="A20" s="8">
        <v>1203</v>
      </c>
      <c r="B20" s="9" t="s">
        <v>16</v>
      </c>
      <c r="C20" s="27">
        <v>12</v>
      </c>
    </row>
    <row r="21" spans="1:3" x14ac:dyDescent="0.25">
      <c r="A21" s="8">
        <v>1204</v>
      </c>
      <c r="B21" s="9" t="s">
        <v>17</v>
      </c>
      <c r="C21" s="27">
        <v>4551741</v>
      </c>
    </row>
    <row r="22" spans="1:3" x14ac:dyDescent="0.25">
      <c r="A22" s="6">
        <v>1700</v>
      </c>
      <c r="B22" s="7" t="s">
        <v>18</v>
      </c>
      <c r="C22" s="32">
        <f>+C23+C27+C31+C35</f>
        <v>10402423</v>
      </c>
    </row>
    <row r="23" spans="1:3" x14ac:dyDescent="0.25">
      <c r="A23" s="8">
        <v>1701</v>
      </c>
      <c r="B23" s="9" t="s">
        <v>19</v>
      </c>
      <c r="C23" s="27">
        <f>SUM(C24:C26)</f>
        <v>6024271</v>
      </c>
    </row>
    <row r="24" spans="1:3" x14ac:dyDescent="0.25">
      <c r="A24" s="8" t="s">
        <v>10</v>
      </c>
      <c r="B24" s="9" t="s">
        <v>20</v>
      </c>
      <c r="C24" s="27">
        <v>12</v>
      </c>
    </row>
    <row r="25" spans="1:3" x14ac:dyDescent="0.25">
      <c r="A25" s="8" t="s">
        <v>10</v>
      </c>
      <c r="B25" s="9" t="s">
        <v>21</v>
      </c>
      <c r="C25" s="27">
        <v>5542695</v>
      </c>
    </row>
    <row r="26" spans="1:3" x14ac:dyDescent="0.25">
      <c r="A26" s="8" t="s">
        <v>10</v>
      </c>
      <c r="B26" s="9" t="s">
        <v>22</v>
      </c>
      <c r="C26" s="27">
        <v>481564</v>
      </c>
    </row>
    <row r="27" spans="1:3" x14ac:dyDescent="0.25">
      <c r="A27" s="8">
        <v>1702</v>
      </c>
      <c r="B27" s="9" t="s">
        <v>23</v>
      </c>
      <c r="C27" s="27">
        <f>SUM(C28:C30)</f>
        <v>36</v>
      </c>
    </row>
    <row r="28" spans="1:3" x14ac:dyDescent="0.25">
      <c r="A28" s="8" t="s">
        <v>10</v>
      </c>
      <c r="B28" s="9" t="s">
        <v>20</v>
      </c>
      <c r="C28" s="27">
        <v>12</v>
      </c>
    </row>
    <row r="29" spans="1:3" x14ac:dyDescent="0.25">
      <c r="A29" s="8" t="s">
        <v>10</v>
      </c>
      <c r="B29" s="9" t="s">
        <v>21</v>
      </c>
      <c r="C29" s="27">
        <v>12</v>
      </c>
    </row>
    <row r="30" spans="1:3" x14ac:dyDescent="0.25">
      <c r="A30" s="8" t="s">
        <v>10</v>
      </c>
      <c r="B30" s="9" t="s">
        <v>24</v>
      </c>
      <c r="C30" s="27">
        <v>12</v>
      </c>
    </row>
    <row r="31" spans="1:3" x14ac:dyDescent="0.25">
      <c r="A31" s="8">
        <v>1703</v>
      </c>
      <c r="B31" s="9" t="s">
        <v>25</v>
      </c>
      <c r="C31" s="27">
        <f>SUM(C32:C34)</f>
        <v>510917</v>
      </c>
    </row>
    <row r="32" spans="1:3" x14ac:dyDescent="0.25">
      <c r="A32" s="8" t="s">
        <v>10</v>
      </c>
      <c r="B32" s="9" t="s">
        <v>20</v>
      </c>
      <c r="C32" s="27">
        <v>12</v>
      </c>
    </row>
    <row r="33" spans="1:3" x14ac:dyDescent="0.25">
      <c r="A33" s="8" t="s">
        <v>10</v>
      </c>
      <c r="B33" s="9" t="s">
        <v>21</v>
      </c>
      <c r="C33" s="27">
        <v>510893</v>
      </c>
    </row>
    <row r="34" spans="1:3" x14ac:dyDescent="0.25">
      <c r="A34" s="8" t="s">
        <v>10</v>
      </c>
      <c r="B34" s="9" t="s">
        <v>26</v>
      </c>
      <c r="C34" s="27">
        <v>12</v>
      </c>
    </row>
    <row r="35" spans="1:3" x14ac:dyDescent="0.25">
      <c r="A35" s="8">
        <v>1704</v>
      </c>
      <c r="B35" s="9" t="s">
        <v>27</v>
      </c>
      <c r="C35" s="27">
        <f>SUM(C36:C38)</f>
        <v>3867199</v>
      </c>
    </row>
    <row r="36" spans="1:3" x14ac:dyDescent="0.25">
      <c r="A36" s="8" t="s">
        <v>10</v>
      </c>
      <c r="B36" s="9" t="s">
        <v>20</v>
      </c>
      <c r="C36" s="27">
        <v>12</v>
      </c>
    </row>
    <row r="37" spans="1:3" x14ac:dyDescent="0.25">
      <c r="A37" s="8" t="s">
        <v>10</v>
      </c>
      <c r="B37" s="9" t="s">
        <v>21</v>
      </c>
      <c r="C37" s="27">
        <v>3867175</v>
      </c>
    </row>
    <row r="38" spans="1:3" x14ac:dyDescent="0.25">
      <c r="A38" s="8" t="s">
        <v>10</v>
      </c>
      <c r="B38" s="9" t="s">
        <v>28</v>
      </c>
      <c r="C38" s="27">
        <v>12</v>
      </c>
    </row>
    <row r="39" spans="1:3" x14ac:dyDescent="0.25">
      <c r="A39" s="6">
        <v>1800</v>
      </c>
      <c r="B39" s="7" t="s">
        <v>29</v>
      </c>
      <c r="C39" s="32">
        <f>SUM(C41:C46)</f>
        <v>8603542</v>
      </c>
    </row>
    <row r="40" spans="1:3" x14ac:dyDescent="0.25">
      <c r="A40" s="8">
        <v>1801</v>
      </c>
      <c r="B40" s="9" t="s">
        <v>30</v>
      </c>
      <c r="C40" s="27">
        <f>SUM(C41:C46)</f>
        <v>8603542</v>
      </c>
    </row>
    <row r="41" spans="1:3" x14ac:dyDescent="0.25">
      <c r="A41" s="8" t="s">
        <v>10</v>
      </c>
      <c r="B41" s="9" t="s">
        <v>31</v>
      </c>
      <c r="C41" s="27">
        <v>1720846</v>
      </c>
    </row>
    <row r="42" spans="1:3" x14ac:dyDescent="0.25">
      <c r="A42" s="8" t="s">
        <v>10</v>
      </c>
      <c r="B42" s="9" t="s">
        <v>32</v>
      </c>
      <c r="C42" s="27">
        <v>1720846</v>
      </c>
    </row>
    <row r="43" spans="1:3" ht="28.5" x14ac:dyDescent="0.25">
      <c r="A43" s="8" t="s">
        <v>10</v>
      </c>
      <c r="B43" s="9" t="s">
        <v>33</v>
      </c>
      <c r="C43" s="27">
        <v>2581307</v>
      </c>
    </row>
    <row r="44" spans="1:3" x14ac:dyDescent="0.25">
      <c r="A44" s="8" t="s">
        <v>10</v>
      </c>
      <c r="B44" s="9" t="s">
        <v>34</v>
      </c>
      <c r="C44" s="27">
        <v>860181</v>
      </c>
    </row>
    <row r="45" spans="1:3" x14ac:dyDescent="0.25">
      <c r="A45" s="8" t="s">
        <v>10</v>
      </c>
      <c r="B45" s="9" t="s">
        <v>35</v>
      </c>
      <c r="C45" s="27">
        <v>860181</v>
      </c>
    </row>
    <row r="46" spans="1:3" ht="28.5" x14ac:dyDescent="0.25">
      <c r="A46" s="8" t="s">
        <v>10</v>
      </c>
      <c r="B46" s="9" t="s">
        <v>36</v>
      </c>
      <c r="C46" s="27">
        <v>860181</v>
      </c>
    </row>
    <row r="47" spans="1:3" x14ac:dyDescent="0.25">
      <c r="A47" s="4">
        <v>3000</v>
      </c>
      <c r="B47" s="5" t="s">
        <v>37</v>
      </c>
      <c r="C47" s="32">
        <f>+C48</f>
        <v>60</v>
      </c>
    </row>
    <row r="48" spans="1:3" x14ac:dyDescent="0.25">
      <c r="A48" s="6">
        <v>3100</v>
      </c>
      <c r="B48" s="7" t="s">
        <v>38</v>
      </c>
      <c r="C48" s="32">
        <f>+C49+C50+C51+C52+C53</f>
        <v>60</v>
      </c>
    </row>
    <row r="49" spans="1:3" x14ac:dyDescent="0.25">
      <c r="A49" s="8">
        <v>3101</v>
      </c>
      <c r="B49" s="9" t="s">
        <v>39</v>
      </c>
      <c r="C49" s="27">
        <v>12</v>
      </c>
    </row>
    <row r="50" spans="1:3" x14ac:dyDescent="0.25">
      <c r="A50" s="8">
        <v>3102</v>
      </c>
      <c r="B50" s="9" t="s">
        <v>40</v>
      </c>
      <c r="C50" s="27">
        <v>12</v>
      </c>
    </row>
    <row r="51" spans="1:3" x14ac:dyDescent="0.25">
      <c r="A51" s="8">
        <v>3103</v>
      </c>
      <c r="B51" s="9" t="s">
        <v>41</v>
      </c>
      <c r="C51" s="27">
        <v>12</v>
      </c>
    </row>
    <row r="52" spans="1:3" x14ac:dyDescent="0.25">
      <c r="A52" s="8">
        <v>3107</v>
      </c>
      <c r="B52" s="9" t="s">
        <v>42</v>
      </c>
      <c r="C52" s="27">
        <v>12</v>
      </c>
    </row>
    <row r="53" spans="1:3" x14ac:dyDescent="0.25">
      <c r="A53" s="8">
        <v>3109</v>
      </c>
      <c r="B53" s="9" t="s">
        <v>43</v>
      </c>
      <c r="C53" s="27">
        <v>12</v>
      </c>
    </row>
    <row r="54" spans="1:3" x14ac:dyDescent="0.25">
      <c r="A54" s="4">
        <v>4000</v>
      </c>
      <c r="B54" s="5" t="s">
        <v>44</v>
      </c>
      <c r="C54" s="33">
        <f>C55+C58+C156</f>
        <v>38059899</v>
      </c>
    </row>
    <row r="55" spans="1:3" ht="30" x14ac:dyDescent="0.25">
      <c r="A55" s="6">
        <v>4100</v>
      </c>
      <c r="B55" s="7" t="s">
        <v>45</v>
      </c>
      <c r="C55" s="32">
        <f>SUM(C56:C57)</f>
        <v>24</v>
      </c>
    </row>
    <row r="56" spans="1:3" x14ac:dyDescent="0.25">
      <c r="A56" s="8">
        <v>4101</v>
      </c>
      <c r="B56" s="9" t="s">
        <v>46</v>
      </c>
      <c r="C56" s="27">
        <v>12</v>
      </c>
    </row>
    <row r="57" spans="1:3" x14ac:dyDescent="0.25">
      <c r="A57" s="8">
        <v>4102</v>
      </c>
      <c r="B57" s="9" t="s">
        <v>47</v>
      </c>
      <c r="C57" s="27">
        <v>12</v>
      </c>
    </row>
    <row r="58" spans="1:3" x14ac:dyDescent="0.25">
      <c r="A58" s="6">
        <v>4300</v>
      </c>
      <c r="B58" s="7" t="s">
        <v>48</v>
      </c>
      <c r="C58" s="32">
        <f>+C59+C60+C64+C68+C70+C72+C80+C95+C99+C108+C125+C135+C136+C137+C141</f>
        <v>38045247</v>
      </c>
    </row>
    <row r="59" spans="1:3" x14ac:dyDescent="0.25">
      <c r="A59" s="8">
        <v>4301</v>
      </c>
      <c r="B59" s="9" t="s">
        <v>49</v>
      </c>
      <c r="C59" s="27">
        <v>19202972</v>
      </c>
    </row>
    <row r="60" spans="1:3" x14ac:dyDescent="0.25">
      <c r="A60" s="8">
        <v>4303</v>
      </c>
      <c r="B60" s="9" t="s">
        <v>50</v>
      </c>
      <c r="C60" s="27">
        <f>+C61+C62+C63</f>
        <v>584467</v>
      </c>
    </row>
    <row r="61" spans="1:3" x14ac:dyDescent="0.25">
      <c r="A61" s="8" t="s">
        <v>10</v>
      </c>
      <c r="B61" s="9" t="s">
        <v>51</v>
      </c>
      <c r="C61" s="27">
        <v>584443</v>
      </c>
    </row>
    <row r="62" spans="1:3" x14ac:dyDescent="0.25">
      <c r="A62" s="8" t="s">
        <v>10</v>
      </c>
      <c r="B62" s="9" t="s">
        <v>52</v>
      </c>
      <c r="C62" s="27">
        <v>12</v>
      </c>
    </row>
    <row r="63" spans="1:3" x14ac:dyDescent="0.25">
      <c r="A63" s="8" t="s">
        <v>10</v>
      </c>
      <c r="B63" s="9" t="s">
        <v>53</v>
      </c>
      <c r="C63" s="27">
        <v>12</v>
      </c>
    </row>
    <row r="64" spans="1:3" x14ac:dyDescent="0.25">
      <c r="A64" s="8">
        <v>4304</v>
      </c>
      <c r="B64" s="9" t="s">
        <v>54</v>
      </c>
      <c r="C64" s="27">
        <f>+C65+C66+C67</f>
        <v>926812</v>
      </c>
    </row>
    <row r="65" spans="1:3" ht="28.5" x14ac:dyDescent="0.25">
      <c r="A65" s="8" t="s">
        <v>10</v>
      </c>
      <c r="B65" s="9" t="s">
        <v>55</v>
      </c>
      <c r="C65" s="27">
        <v>384022</v>
      </c>
    </row>
    <row r="66" spans="1:3" ht="28.5" x14ac:dyDescent="0.25">
      <c r="A66" s="8" t="s">
        <v>10</v>
      </c>
      <c r="B66" s="9" t="s">
        <v>56</v>
      </c>
      <c r="C66" s="27">
        <v>12</v>
      </c>
    </row>
    <row r="67" spans="1:3" x14ac:dyDescent="0.25">
      <c r="A67" s="8" t="s">
        <v>10</v>
      </c>
      <c r="B67" s="9" t="s">
        <v>57</v>
      </c>
      <c r="C67" s="27">
        <v>542778</v>
      </c>
    </row>
    <row r="68" spans="1:3" x14ac:dyDescent="0.25">
      <c r="A68" s="8">
        <v>4306</v>
      </c>
      <c r="B68" s="9" t="s">
        <v>58</v>
      </c>
      <c r="C68" s="27">
        <f>C69</f>
        <v>262341</v>
      </c>
    </row>
    <row r="69" spans="1:3" ht="28.5" x14ac:dyDescent="0.25">
      <c r="A69" s="8" t="s">
        <v>10</v>
      </c>
      <c r="B69" s="9" t="s">
        <v>59</v>
      </c>
      <c r="C69" s="27">
        <v>262341</v>
      </c>
    </row>
    <row r="70" spans="1:3" x14ac:dyDescent="0.25">
      <c r="A70" s="8">
        <v>4307</v>
      </c>
      <c r="B70" s="9" t="s">
        <v>60</v>
      </c>
      <c r="C70" s="27">
        <f>+C71</f>
        <v>5000</v>
      </c>
    </row>
    <row r="71" spans="1:3" x14ac:dyDescent="0.25">
      <c r="A71" s="8" t="s">
        <v>10</v>
      </c>
      <c r="B71" s="9" t="s">
        <v>61</v>
      </c>
      <c r="C71" s="27">
        <v>5000</v>
      </c>
    </row>
    <row r="72" spans="1:3" x14ac:dyDescent="0.25">
      <c r="A72" s="8">
        <v>4308</v>
      </c>
      <c r="B72" s="9" t="s">
        <v>62</v>
      </c>
      <c r="C72" s="27">
        <f>+C73+C74+C75+C76+C77+C78+C79</f>
        <v>279956</v>
      </c>
    </row>
    <row r="73" spans="1:3" x14ac:dyDescent="0.25">
      <c r="A73" s="8" t="s">
        <v>10</v>
      </c>
      <c r="B73" s="9" t="s">
        <v>63</v>
      </c>
      <c r="C73" s="27">
        <v>5000</v>
      </c>
    </row>
    <row r="74" spans="1:3" ht="28.5" x14ac:dyDescent="0.25">
      <c r="A74" s="8" t="s">
        <v>10</v>
      </c>
      <c r="B74" s="9" t="s">
        <v>64</v>
      </c>
      <c r="C74" s="27">
        <v>5000</v>
      </c>
    </row>
    <row r="75" spans="1:3" x14ac:dyDescent="0.25">
      <c r="A75" s="8" t="s">
        <v>10</v>
      </c>
      <c r="B75" s="9" t="s">
        <v>65</v>
      </c>
      <c r="C75" s="27">
        <v>12000</v>
      </c>
    </row>
    <row r="76" spans="1:3" x14ac:dyDescent="0.25">
      <c r="A76" s="8" t="s">
        <v>10</v>
      </c>
      <c r="B76" s="9" t="s">
        <v>66</v>
      </c>
      <c r="C76" s="27">
        <v>6000</v>
      </c>
    </row>
    <row r="77" spans="1:3" ht="28.5" x14ac:dyDescent="0.25">
      <c r="A77" s="8" t="s">
        <v>10</v>
      </c>
      <c r="B77" s="9" t="s">
        <v>67</v>
      </c>
      <c r="C77" s="27">
        <v>251932</v>
      </c>
    </row>
    <row r="78" spans="1:3" x14ac:dyDescent="0.25">
      <c r="A78" s="8" t="s">
        <v>10</v>
      </c>
      <c r="B78" s="9" t="s">
        <v>68</v>
      </c>
      <c r="C78" s="27">
        <v>12</v>
      </c>
    </row>
    <row r="79" spans="1:3" ht="28.5" x14ac:dyDescent="0.25">
      <c r="A79" s="8" t="s">
        <v>10</v>
      </c>
      <c r="B79" s="9" t="s">
        <v>69</v>
      </c>
      <c r="C79" s="27">
        <v>12</v>
      </c>
    </row>
    <row r="80" spans="1:3" x14ac:dyDescent="0.25">
      <c r="A80" s="8">
        <v>4310</v>
      </c>
      <c r="B80" s="9" t="s">
        <v>70</v>
      </c>
      <c r="C80" s="27">
        <f>SUM(C81:C94)</f>
        <v>8444828</v>
      </c>
    </row>
    <row r="81" spans="1:3" ht="28.5" x14ac:dyDescent="0.25">
      <c r="A81" s="8" t="s">
        <v>10</v>
      </c>
      <c r="B81" s="9" t="s">
        <v>71</v>
      </c>
      <c r="C81" s="27">
        <v>4000000</v>
      </c>
    </row>
    <row r="82" spans="1:3" x14ac:dyDescent="0.25">
      <c r="A82" s="8" t="s">
        <v>10</v>
      </c>
      <c r="B82" s="9" t="s">
        <v>72</v>
      </c>
      <c r="C82" s="27">
        <v>1300000</v>
      </c>
    </row>
    <row r="83" spans="1:3" ht="28.5" x14ac:dyDescent="0.25">
      <c r="A83" s="8" t="s">
        <v>10</v>
      </c>
      <c r="B83" s="9" t="s">
        <v>73</v>
      </c>
      <c r="C83" s="27">
        <v>12</v>
      </c>
    </row>
    <row r="84" spans="1:3" ht="42.75" x14ac:dyDescent="0.25">
      <c r="A84" s="8" t="s">
        <v>10</v>
      </c>
      <c r="B84" s="9" t="s">
        <v>74</v>
      </c>
      <c r="C84" s="27">
        <v>12</v>
      </c>
    </row>
    <row r="85" spans="1:3" ht="28.5" x14ac:dyDescent="0.25">
      <c r="A85" s="8" t="s">
        <v>10</v>
      </c>
      <c r="B85" s="9" t="s">
        <v>75</v>
      </c>
      <c r="C85" s="27">
        <v>12</v>
      </c>
    </row>
    <row r="86" spans="1:3" x14ac:dyDescent="0.25">
      <c r="A86" s="8" t="s">
        <v>10</v>
      </c>
      <c r="B86" s="9" t="s">
        <v>76</v>
      </c>
      <c r="C86" s="27">
        <v>300000</v>
      </c>
    </row>
    <row r="87" spans="1:3" ht="28.5" x14ac:dyDescent="0.25">
      <c r="A87" s="8" t="s">
        <v>10</v>
      </c>
      <c r="B87" s="9" t="s">
        <v>77</v>
      </c>
      <c r="C87" s="27">
        <v>800000</v>
      </c>
    </row>
    <row r="88" spans="1:3" x14ac:dyDescent="0.25">
      <c r="A88" s="8" t="s">
        <v>10</v>
      </c>
      <c r="B88" s="9" t="s">
        <v>78</v>
      </c>
      <c r="C88" s="27">
        <v>12</v>
      </c>
    </row>
    <row r="89" spans="1:3" x14ac:dyDescent="0.25">
      <c r="A89" s="8" t="s">
        <v>10</v>
      </c>
      <c r="B89" s="9" t="s">
        <v>79</v>
      </c>
      <c r="C89" s="27">
        <v>21553</v>
      </c>
    </row>
    <row r="90" spans="1:3" ht="28.5" x14ac:dyDescent="0.25">
      <c r="A90" s="8" t="s">
        <v>10</v>
      </c>
      <c r="B90" s="9" t="s">
        <v>80</v>
      </c>
      <c r="C90" s="27">
        <v>523203</v>
      </c>
    </row>
    <row r="91" spans="1:3" ht="42.75" x14ac:dyDescent="0.25">
      <c r="A91" s="8" t="s">
        <v>10</v>
      </c>
      <c r="B91" s="9" t="s">
        <v>81</v>
      </c>
      <c r="C91" s="27">
        <v>12</v>
      </c>
    </row>
    <row r="92" spans="1:3" x14ac:dyDescent="0.25">
      <c r="A92" s="8" t="s">
        <v>10</v>
      </c>
      <c r="B92" s="9" t="s">
        <v>82</v>
      </c>
      <c r="C92" s="27">
        <v>1200000</v>
      </c>
    </row>
    <row r="93" spans="1:3" x14ac:dyDescent="0.25">
      <c r="A93" s="9" t="s">
        <v>10</v>
      </c>
      <c r="B93" s="9" t="s">
        <v>83</v>
      </c>
      <c r="C93" s="27">
        <v>300000</v>
      </c>
    </row>
    <row r="94" spans="1:3" ht="28.5" x14ac:dyDescent="0.25">
      <c r="A94" s="9"/>
      <c r="B94" s="9" t="s">
        <v>84</v>
      </c>
      <c r="C94" s="27">
        <v>12</v>
      </c>
    </row>
    <row r="95" spans="1:3" x14ac:dyDescent="0.25">
      <c r="A95" s="8">
        <v>4311</v>
      </c>
      <c r="B95" s="9" t="s">
        <v>85</v>
      </c>
      <c r="C95" s="27">
        <f>+C96+C97+C98</f>
        <v>36</v>
      </c>
    </row>
    <row r="96" spans="1:3" x14ac:dyDescent="0.25">
      <c r="A96" s="8" t="s">
        <v>10</v>
      </c>
      <c r="B96" s="9" t="s">
        <v>86</v>
      </c>
      <c r="C96" s="27">
        <v>12</v>
      </c>
    </row>
    <row r="97" spans="1:3" x14ac:dyDescent="0.25">
      <c r="A97" s="8" t="s">
        <v>10</v>
      </c>
      <c r="B97" s="9" t="s">
        <v>87</v>
      </c>
      <c r="C97" s="27">
        <v>12</v>
      </c>
    </row>
    <row r="98" spans="1:3" x14ac:dyDescent="0.25">
      <c r="A98" s="8" t="s">
        <v>10</v>
      </c>
      <c r="B98" s="9" t="s">
        <v>88</v>
      </c>
      <c r="C98" s="27">
        <v>12</v>
      </c>
    </row>
    <row r="99" spans="1:3" x14ac:dyDescent="0.25">
      <c r="A99" s="8">
        <v>4312</v>
      </c>
      <c r="B99" s="9" t="s">
        <v>89</v>
      </c>
      <c r="C99" s="27">
        <f>SUM(C100:C107)</f>
        <v>3709828</v>
      </c>
    </row>
    <row r="100" spans="1:3" ht="28.5" x14ac:dyDescent="0.25">
      <c r="A100" s="8" t="s">
        <v>10</v>
      </c>
      <c r="B100" s="9" t="s">
        <v>90</v>
      </c>
      <c r="C100" s="27">
        <v>12</v>
      </c>
    </row>
    <row r="101" spans="1:3" x14ac:dyDescent="0.25">
      <c r="A101" s="8" t="s">
        <v>10</v>
      </c>
      <c r="B101" s="9" t="s">
        <v>91</v>
      </c>
      <c r="C101" s="27">
        <v>1700000</v>
      </c>
    </row>
    <row r="102" spans="1:3" x14ac:dyDescent="0.25">
      <c r="A102" s="8" t="s">
        <v>10</v>
      </c>
      <c r="B102" s="9" t="s">
        <v>92</v>
      </c>
      <c r="C102" s="27">
        <v>2000000</v>
      </c>
    </row>
    <row r="103" spans="1:3" x14ac:dyDescent="0.25">
      <c r="A103" s="8" t="s">
        <v>10</v>
      </c>
      <c r="B103" s="9" t="s">
        <v>93</v>
      </c>
      <c r="C103" s="27">
        <v>12</v>
      </c>
    </row>
    <row r="104" spans="1:3" x14ac:dyDescent="0.25">
      <c r="A104" s="8" t="s">
        <v>10</v>
      </c>
      <c r="B104" s="9" t="s">
        <v>94</v>
      </c>
      <c r="C104" s="27">
        <v>9768</v>
      </c>
    </row>
    <row r="105" spans="1:3" x14ac:dyDescent="0.25">
      <c r="A105" s="8" t="s">
        <v>10</v>
      </c>
      <c r="B105" s="9" t="s">
        <v>95</v>
      </c>
      <c r="C105" s="27">
        <v>12</v>
      </c>
    </row>
    <row r="106" spans="1:3" x14ac:dyDescent="0.25">
      <c r="A106" s="8" t="s">
        <v>10</v>
      </c>
      <c r="B106" s="9" t="s">
        <v>96</v>
      </c>
      <c r="C106" s="27">
        <v>12</v>
      </c>
    </row>
    <row r="107" spans="1:3" x14ac:dyDescent="0.25">
      <c r="A107" s="8" t="s">
        <v>10</v>
      </c>
      <c r="B107" s="9" t="s">
        <v>97</v>
      </c>
      <c r="C107" s="27">
        <v>12</v>
      </c>
    </row>
    <row r="108" spans="1:3" ht="42.75" x14ac:dyDescent="0.25">
      <c r="A108" s="8">
        <v>4313</v>
      </c>
      <c r="B108" s="9" t="s">
        <v>98</v>
      </c>
      <c r="C108" s="27">
        <f>SUM(C109:C124)</f>
        <v>567820</v>
      </c>
    </row>
    <row r="109" spans="1:3" x14ac:dyDescent="0.25">
      <c r="A109" s="8" t="s">
        <v>10</v>
      </c>
      <c r="B109" s="9" t="s">
        <v>99</v>
      </c>
      <c r="C109" s="27">
        <v>12</v>
      </c>
    </row>
    <row r="110" spans="1:3" x14ac:dyDescent="0.25">
      <c r="A110" s="8" t="s">
        <v>10</v>
      </c>
      <c r="B110" s="9" t="s">
        <v>100</v>
      </c>
      <c r="C110" s="27">
        <v>12</v>
      </c>
    </row>
    <row r="111" spans="1:3" x14ac:dyDescent="0.25">
      <c r="A111" s="8" t="s">
        <v>10</v>
      </c>
      <c r="B111" s="9" t="s">
        <v>101</v>
      </c>
      <c r="C111" s="27">
        <v>12</v>
      </c>
    </row>
    <row r="112" spans="1:3" x14ac:dyDescent="0.25">
      <c r="A112" s="8" t="s">
        <v>10</v>
      </c>
      <c r="B112" s="9" t="s">
        <v>102</v>
      </c>
      <c r="C112" s="27">
        <v>12</v>
      </c>
    </row>
    <row r="113" spans="1:3" x14ac:dyDescent="0.25">
      <c r="A113" s="8" t="s">
        <v>10</v>
      </c>
      <c r="B113" s="9" t="s">
        <v>103</v>
      </c>
      <c r="C113" s="27">
        <v>12</v>
      </c>
    </row>
    <row r="114" spans="1:3" x14ac:dyDescent="0.25">
      <c r="A114" s="8" t="s">
        <v>10</v>
      </c>
      <c r="B114" s="9" t="s">
        <v>104</v>
      </c>
      <c r="C114" s="27">
        <v>12</v>
      </c>
    </row>
    <row r="115" spans="1:3" x14ac:dyDescent="0.25">
      <c r="A115" s="8" t="s">
        <v>10</v>
      </c>
      <c r="B115" s="9" t="s">
        <v>105</v>
      </c>
      <c r="C115" s="27">
        <v>300000</v>
      </c>
    </row>
    <row r="116" spans="1:3" x14ac:dyDescent="0.25">
      <c r="A116" s="8" t="s">
        <v>10</v>
      </c>
      <c r="B116" s="9" t="s">
        <v>106</v>
      </c>
      <c r="C116" s="27">
        <v>78571</v>
      </c>
    </row>
    <row r="117" spans="1:3" x14ac:dyDescent="0.25">
      <c r="A117" s="8" t="s">
        <v>10</v>
      </c>
      <c r="B117" s="9" t="s">
        <v>107</v>
      </c>
      <c r="C117" s="27">
        <v>77646</v>
      </c>
    </row>
    <row r="118" spans="1:3" x14ac:dyDescent="0.25">
      <c r="A118" s="8" t="s">
        <v>10</v>
      </c>
      <c r="B118" s="9" t="s">
        <v>108</v>
      </c>
      <c r="C118" s="27">
        <v>12</v>
      </c>
    </row>
    <row r="119" spans="1:3" x14ac:dyDescent="0.25">
      <c r="A119" s="8" t="s">
        <v>10</v>
      </c>
      <c r="B119" s="9" t="s">
        <v>109</v>
      </c>
      <c r="C119" s="27">
        <v>12</v>
      </c>
    </row>
    <row r="120" spans="1:3" x14ac:dyDescent="0.25">
      <c r="A120" s="8" t="s">
        <v>10</v>
      </c>
      <c r="B120" s="9" t="s">
        <v>110</v>
      </c>
      <c r="C120" s="27">
        <v>61471</v>
      </c>
    </row>
    <row r="121" spans="1:3" x14ac:dyDescent="0.25">
      <c r="A121" s="8" t="s">
        <v>10</v>
      </c>
      <c r="B121" s="9" t="s">
        <v>111</v>
      </c>
      <c r="C121" s="27">
        <v>12</v>
      </c>
    </row>
    <row r="122" spans="1:3" ht="28.5" x14ac:dyDescent="0.25">
      <c r="A122" s="8" t="s">
        <v>10</v>
      </c>
      <c r="B122" s="9" t="s">
        <v>112</v>
      </c>
      <c r="C122" s="27">
        <v>12</v>
      </c>
    </row>
    <row r="123" spans="1:3" ht="71.25" x14ac:dyDescent="0.25">
      <c r="A123" s="8" t="s">
        <v>10</v>
      </c>
      <c r="B123" s="9" t="s">
        <v>113</v>
      </c>
      <c r="C123" s="27">
        <v>12</v>
      </c>
    </row>
    <row r="124" spans="1:3" x14ac:dyDescent="0.25">
      <c r="A124" s="8" t="s">
        <v>10</v>
      </c>
      <c r="B124" s="10" t="s">
        <v>114</v>
      </c>
      <c r="C124" s="27">
        <v>50000</v>
      </c>
    </row>
    <row r="125" spans="1:3" ht="28.5" x14ac:dyDescent="0.25">
      <c r="A125" s="8">
        <v>4314</v>
      </c>
      <c r="B125" s="9" t="s">
        <v>115</v>
      </c>
      <c r="C125" s="27">
        <f>SUM(C126:C134)</f>
        <v>259048</v>
      </c>
    </row>
    <row r="126" spans="1:3" x14ac:dyDescent="0.25">
      <c r="A126" s="8" t="s">
        <v>10</v>
      </c>
      <c r="B126" s="9" t="s">
        <v>116</v>
      </c>
      <c r="C126" s="27">
        <v>230000</v>
      </c>
    </row>
    <row r="127" spans="1:3" x14ac:dyDescent="0.25">
      <c r="A127" s="8" t="s">
        <v>10</v>
      </c>
      <c r="B127" s="9" t="s">
        <v>117</v>
      </c>
      <c r="C127" s="27">
        <v>12</v>
      </c>
    </row>
    <row r="128" spans="1:3" x14ac:dyDescent="0.25">
      <c r="A128" s="8" t="s">
        <v>10</v>
      </c>
      <c r="B128" s="9" t="s">
        <v>118</v>
      </c>
      <c r="C128" s="27">
        <v>3000</v>
      </c>
    </row>
    <row r="129" spans="1:3" ht="28.5" x14ac:dyDescent="0.25">
      <c r="A129" s="8" t="s">
        <v>10</v>
      </c>
      <c r="B129" s="9" t="s">
        <v>119</v>
      </c>
      <c r="C129" s="27">
        <v>25000</v>
      </c>
    </row>
    <row r="130" spans="1:3" x14ac:dyDescent="0.25">
      <c r="A130" s="8" t="s">
        <v>10</v>
      </c>
      <c r="B130" s="9" t="s">
        <v>120</v>
      </c>
      <c r="C130" s="27">
        <v>12</v>
      </c>
    </row>
    <row r="131" spans="1:3" x14ac:dyDescent="0.25">
      <c r="A131" s="8" t="s">
        <v>10</v>
      </c>
      <c r="B131" s="9" t="s">
        <v>121</v>
      </c>
      <c r="C131" s="27">
        <v>988</v>
      </c>
    </row>
    <row r="132" spans="1:3" ht="28.5" x14ac:dyDescent="0.25">
      <c r="A132" s="8" t="s">
        <v>10</v>
      </c>
      <c r="B132" s="9" t="s">
        <v>122</v>
      </c>
      <c r="C132" s="27">
        <v>12</v>
      </c>
    </row>
    <row r="133" spans="1:3" x14ac:dyDescent="0.25">
      <c r="A133" s="8" t="s">
        <v>10</v>
      </c>
      <c r="B133" s="9" t="s">
        <v>123</v>
      </c>
      <c r="C133" s="27">
        <v>12</v>
      </c>
    </row>
    <row r="134" spans="1:3" x14ac:dyDescent="0.25">
      <c r="A134" s="8" t="s">
        <v>10</v>
      </c>
      <c r="B134" s="9" t="s">
        <v>124</v>
      </c>
      <c r="C134" s="27">
        <v>12</v>
      </c>
    </row>
    <row r="135" spans="1:3" ht="28.5" x14ac:dyDescent="0.25">
      <c r="A135" s="8">
        <v>4315</v>
      </c>
      <c r="B135" s="9" t="s">
        <v>125</v>
      </c>
      <c r="C135" s="27">
        <v>12</v>
      </c>
    </row>
    <row r="136" spans="1:3" ht="28.5" x14ac:dyDescent="0.25">
      <c r="A136" s="8">
        <v>4316</v>
      </c>
      <c r="B136" s="9" t="s">
        <v>126</v>
      </c>
      <c r="C136" s="27">
        <v>12</v>
      </c>
    </row>
    <row r="137" spans="1:3" x14ac:dyDescent="0.25">
      <c r="A137" s="8">
        <v>4317</v>
      </c>
      <c r="B137" s="9" t="s">
        <v>127</v>
      </c>
      <c r="C137" s="27">
        <f>+C138+C139+C140</f>
        <v>36</v>
      </c>
    </row>
    <row r="138" spans="1:3" x14ac:dyDescent="0.25">
      <c r="A138" s="8" t="s">
        <v>10</v>
      </c>
      <c r="B138" s="9" t="s">
        <v>128</v>
      </c>
      <c r="C138" s="27">
        <v>12</v>
      </c>
    </row>
    <row r="139" spans="1:3" x14ac:dyDescent="0.25">
      <c r="A139" s="8" t="s">
        <v>10</v>
      </c>
      <c r="B139" s="9" t="s">
        <v>129</v>
      </c>
      <c r="C139" s="27">
        <v>12</v>
      </c>
    </row>
    <row r="140" spans="1:3" x14ac:dyDescent="0.25">
      <c r="A140" s="8" t="s">
        <v>10</v>
      </c>
      <c r="B140" s="9" t="s">
        <v>130</v>
      </c>
      <c r="C140" s="27">
        <v>12</v>
      </c>
    </row>
    <row r="141" spans="1:3" x14ac:dyDescent="0.25">
      <c r="A141" s="8">
        <v>4318</v>
      </c>
      <c r="B141" s="9" t="s">
        <v>131</v>
      </c>
      <c r="C141" s="27">
        <f>+C142+C143+C144+C145+C146+C147+C151+C152+C153+C154+C155</f>
        <v>3802079</v>
      </c>
    </row>
    <row r="142" spans="1:3" x14ac:dyDescent="0.25">
      <c r="A142" s="8" t="s">
        <v>10</v>
      </c>
      <c r="B142" s="9" t="s">
        <v>132</v>
      </c>
      <c r="C142" s="27">
        <v>1764868</v>
      </c>
    </row>
    <row r="143" spans="1:3" x14ac:dyDescent="0.25">
      <c r="A143" s="8" t="s">
        <v>10</v>
      </c>
      <c r="B143" s="9" t="s">
        <v>133</v>
      </c>
      <c r="C143" s="27">
        <v>349959</v>
      </c>
    </row>
    <row r="144" spans="1:3" x14ac:dyDescent="0.25">
      <c r="A144" s="8" t="s">
        <v>10</v>
      </c>
      <c r="B144" s="9" t="s">
        <v>134</v>
      </c>
      <c r="C144" s="27">
        <v>175248</v>
      </c>
    </row>
    <row r="145" spans="1:3" ht="28.5" x14ac:dyDescent="0.25">
      <c r="A145" s="8" t="s">
        <v>10</v>
      </c>
      <c r="B145" s="9" t="s">
        <v>135</v>
      </c>
      <c r="C145" s="27">
        <v>5700</v>
      </c>
    </row>
    <row r="146" spans="1:3" x14ac:dyDescent="0.25">
      <c r="A146" s="8" t="s">
        <v>10</v>
      </c>
      <c r="B146" s="9" t="s">
        <v>136</v>
      </c>
      <c r="C146" s="27">
        <v>49064</v>
      </c>
    </row>
    <row r="147" spans="1:3" x14ac:dyDescent="0.25">
      <c r="A147" s="8" t="s">
        <v>10</v>
      </c>
      <c r="B147" s="9" t="s">
        <v>137</v>
      </c>
      <c r="C147" s="27">
        <f>C148+C149+C150</f>
        <v>1008240</v>
      </c>
    </row>
    <row r="148" spans="1:3" ht="57" x14ac:dyDescent="0.25">
      <c r="A148" s="8"/>
      <c r="B148" s="9" t="s">
        <v>138</v>
      </c>
      <c r="C148" s="27">
        <v>1005969</v>
      </c>
    </row>
    <row r="149" spans="1:3" ht="42.75" x14ac:dyDescent="0.25">
      <c r="A149" s="8"/>
      <c r="B149" s="11" t="s">
        <v>139</v>
      </c>
      <c r="C149" s="27">
        <v>2259</v>
      </c>
    </row>
    <row r="150" spans="1:3" x14ac:dyDescent="0.25">
      <c r="A150" s="8"/>
      <c r="B150" s="12" t="s">
        <v>140</v>
      </c>
      <c r="C150" s="27">
        <v>12</v>
      </c>
    </row>
    <row r="151" spans="1:3" x14ac:dyDescent="0.25">
      <c r="A151" s="8"/>
      <c r="B151" s="12" t="s">
        <v>141</v>
      </c>
      <c r="C151" s="27">
        <v>10000</v>
      </c>
    </row>
    <row r="152" spans="1:3" x14ac:dyDescent="0.25">
      <c r="A152" s="8"/>
      <c r="B152" s="12" t="s">
        <v>142</v>
      </c>
      <c r="C152" s="27">
        <v>4000</v>
      </c>
    </row>
    <row r="153" spans="1:3" x14ac:dyDescent="0.25">
      <c r="A153" s="8"/>
      <c r="B153" s="12" t="s">
        <v>143</v>
      </c>
      <c r="C153" s="27">
        <v>15000</v>
      </c>
    </row>
    <row r="154" spans="1:3" x14ac:dyDescent="0.25">
      <c r="A154" s="8"/>
      <c r="B154" s="12" t="s">
        <v>144</v>
      </c>
      <c r="C154" s="27">
        <v>400000</v>
      </c>
    </row>
    <row r="155" spans="1:3" ht="25.5" x14ac:dyDescent="0.25">
      <c r="A155" s="8"/>
      <c r="B155" s="12" t="s">
        <v>145</v>
      </c>
      <c r="C155" s="27">
        <v>20000</v>
      </c>
    </row>
    <row r="156" spans="1:3" x14ac:dyDescent="0.25">
      <c r="A156" s="6">
        <v>4500</v>
      </c>
      <c r="B156" s="7" t="s">
        <v>146</v>
      </c>
      <c r="C156" s="32">
        <f>C157+C159+C161+C163</f>
        <v>14628</v>
      </c>
    </row>
    <row r="157" spans="1:3" x14ac:dyDescent="0.25">
      <c r="A157" s="8">
        <v>4501</v>
      </c>
      <c r="B157" s="9" t="s">
        <v>19</v>
      </c>
      <c r="C157" s="32">
        <f>C158</f>
        <v>14592</v>
      </c>
    </row>
    <row r="158" spans="1:3" x14ac:dyDescent="0.25">
      <c r="A158" s="8" t="s">
        <v>10</v>
      </c>
      <c r="B158" s="9" t="s">
        <v>147</v>
      </c>
      <c r="C158" s="27">
        <v>14592</v>
      </c>
    </row>
    <row r="159" spans="1:3" x14ac:dyDescent="0.25">
      <c r="A159" s="8">
        <v>4502</v>
      </c>
      <c r="B159" s="9" t="s">
        <v>23</v>
      </c>
      <c r="C159" s="27">
        <f>+C160</f>
        <v>12</v>
      </c>
    </row>
    <row r="160" spans="1:3" x14ac:dyDescent="0.25">
      <c r="A160" s="8" t="s">
        <v>10</v>
      </c>
      <c r="B160" s="9" t="s">
        <v>148</v>
      </c>
      <c r="C160" s="27">
        <v>12</v>
      </c>
    </row>
    <row r="161" spans="1:3" x14ac:dyDescent="0.25">
      <c r="A161" s="8">
        <v>4503</v>
      </c>
      <c r="B161" s="9" t="s">
        <v>25</v>
      </c>
      <c r="C161" s="27">
        <f>+C162</f>
        <v>12</v>
      </c>
    </row>
    <row r="162" spans="1:3" x14ac:dyDescent="0.25">
      <c r="A162" s="8" t="s">
        <v>10</v>
      </c>
      <c r="B162" s="9" t="s">
        <v>149</v>
      </c>
      <c r="C162" s="27">
        <v>12</v>
      </c>
    </row>
    <row r="163" spans="1:3" x14ac:dyDescent="0.25">
      <c r="A163" s="8">
        <v>4504</v>
      </c>
      <c r="B163" s="9" t="s">
        <v>27</v>
      </c>
      <c r="C163" s="27">
        <f>+C164</f>
        <v>12</v>
      </c>
    </row>
    <row r="164" spans="1:3" x14ac:dyDescent="0.25">
      <c r="A164" s="8" t="s">
        <v>10</v>
      </c>
      <c r="B164" s="9" t="s">
        <v>150</v>
      </c>
      <c r="C164" s="27">
        <v>12</v>
      </c>
    </row>
    <row r="165" spans="1:3" x14ac:dyDescent="0.25">
      <c r="A165" s="4">
        <v>5000</v>
      </c>
      <c r="B165" s="5" t="s">
        <v>151</v>
      </c>
      <c r="C165" s="33">
        <f>C166+C187</f>
        <v>993702</v>
      </c>
    </row>
    <row r="166" spans="1:3" x14ac:dyDescent="0.25">
      <c r="A166" s="6">
        <v>5100</v>
      </c>
      <c r="B166" s="7" t="s">
        <v>152</v>
      </c>
      <c r="C166" s="32">
        <f>C167+C168+C169+C171+C172+C173+C174+C175+C176</f>
        <v>993690</v>
      </c>
    </row>
    <row r="167" spans="1:3" ht="28.5" x14ac:dyDescent="0.25">
      <c r="A167" s="13">
        <v>5101</v>
      </c>
      <c r="B167" s="14" t="s">
        <v>153</v>
      </c>
      <c r="C167" s="27">
        <v>200000</v>
      </c>
    </row>
    <row r="168" spans="1:3" ht="28.5" x14ac:dyDescent="0.25">
      <c r="A168" s="8">
        <v>5102</v>
      </c>
      <c r="B168" s="9" t="s">
        <v>154</v>
      </c>
      <c r="C168" s="27">
        <v>223152</v>
      </c>
    </row>
    <row r="169" spans="1:3" x14ac:dyDescent="0.25">
      <c r="A169" s="8">
        <v>5103</v>
      </c>
      <c r="B169" s="9" t="s">
        <v>155</v>
      </c>
      <c r="C169" s="27">
        <f>C170</f>
        <v>164571</v>
      </c>
    </row>
    <row r="170" spans="1:3" ht="28.5" x14ac:dyDescent="0.25">
      <c r="A170" s="8" t="s">
        <v>10</v>
      </c>
      <c r="B170" s="9" t="s">
        <v>156</v>
      </c>
      <c r="C170" s="27">
        <v>164571</v>
      </c>
    </row>
    <row r="171" spans="1:3" x14ac:dyDescent="0.25">
      <c r="A171" s="15">
        <v>5107</v>
      </c>
      <c r="B171" s="16" t="s">
        <v>157</v>
      </c>
      <c r="C171" s="27">
        <v>12</v>
      </c>
    </row>
    <row r="172" spans="1:3" x14ac:dyDescent="0.25">
      <c r="A172" s="15">
        <v>5108</v>
      </c>
      <c r="B172" s="16" t="s">
        <v>158</v>
      </c>
      <c r="C172" s="27">
        <v>12</v>
      </c>
    </row>
    <row r="173" spans="1:3" x14ac:dyDescent="0.25">
      <c r="A173" s="15">
        <v>5111</v>
      </c>
      <c r="B173" s="16" t="s">
        <v>159</v>
      </c>
      <c r="C173" s="27">
        <v>12</v>
      </c>
    </row>
    <row r="174" spans="1:3" x14ac:dyDescent="0.25">
      <c r="A174" s="15">
        <v>5112</v>
      </c>
      <c r="B174" s="16" t="s">
        <v>160</v>
      </c>
      <c r="C174" s="27">
        <v>271</v>
      </c>
    </row>
    <row r="175" spans="1:3" x14ac:dyDescent="0.25">
      <c r="A175" s="15">
        <v>5113</v>
      </c>
      <c r="B175" s="16" t="s">
        <v>161</v>
      </c>
      <c r="C175" s="27">
        <v>348961</v>
      </c>
    </row>
    <row r="176" spans="1:3" x14ac:dyDescent="0.25">
      <c r="A176" s="15">
        <v>5114</v>
      </c>
      <c r="B176" s="16" t="s">
        <v>162</v>
      </c>
      <c r="C176" s="27">
        <f>SUM(C177:C186)</f>
        <v>56699</v>
      </c>
    </row>
    <row r="177" spans="1:3" ht="25.5" x14ac:dyDescent="0.25">
      <c r="A177" s="17"/>
      <c r="B177" s="18" t="s">
        <v>163</v>
      </c>
      <c r="C177" s="27">
        <v>52617</v>
      </c>
    </row>
    <row r="178" spans="1:3" x14ac:dyDescent="0.25">
      <c r="A178" s="17"/>
      <c r="B178" s="18" t="s">
        <v>164</v>
      </c>
      <c r="C178" s="27">
        <v>1042</v>
      </c>
    </row>
    <row r="179" spans="1:3" x14ac:dyDescent="0.25">
      <c r="A179" s="17"/>
      <c r="B179" s="18" t="s">
        <v>165</v>
      </c>
      <c r="C179" s="27">
        <v>1392</v>
      </c>
    </row>
    <row r="180" spans="1:3" x14ac:dyDescent="0.25">
      <c r="A180" s="17"/>
      <c r="B180" s="18" t="s">
        <v>166</v>
      </c>
      <c r="C180" s="27">
        <v>1576</v>
      </c>
    </row>
    <row r="181" spans="1:3" x14ac:dyDescent="0.25">
      <c r="A181" s="17"/>
      <c r="B181" s="18" t="s">
        <v>167</v>
      </c>
      <c r="C181" s="27">
        <v>12</v>
      </c>
    </row>
    <row r="182" spans="1:3" x14ac:dyDescent="0.25">
      <c r="A182" s="17"/>
      <c r="B182" s="18" t="s">
        <v>168</v>
      </c>
      <c r="C182" s="27">
        <v>12</v>
      </c>
    </row>
    <row r="183" spans="1:3" x14ac:dyDescent="0.25">
      <c r="A183" s="17"/>
      <c r="B183" s="18" t="s">
        <v>169</v>
      </c>
      <c r="C183" s="27">
        <v>12</v>
      </c>
    </row>
    <row r="184" spans="1:3" x14ac:dyDescent="0.25">
      <c r="A184" s="17"/>
      <c r="B184" s="18" t="s">
        <v>170</v>
      </c>
      <c r="C184" s="27">
        <v>12</v>
      </c>
    </row>
    <row r="185" spans="1:3" x14ac:dyDescent="0.25">
      <c r="A185" s="17"/>
      <c r="B185" s="18" t="s">
        <v>171</v>
      </c>
      <c r="C185" s="27">
        <v>12</v>
      </c>
    </row>
    <row r="186" spans="1:3" x14ac:dyDescent="0.25">
      <c r="A186" s="17"/>
      <c r="B186" s="18" t="s">
        <v>172</v>
      </c>
      <c r="C186" s="27">
        <v>12</v>
      </c>
    </row>
    <row r="187" spans="1:3" x14ac:dyDescent="0.25">
      <c r="A187" s="6">
        <v>5200</v>
      </c>
      <c r="B187" s="7" t="s">
        <v>173</v>
      </c>
      <c r="C187" s="32">
        <f>C188</f>
        <v>12</v>
      </c>
    </row>
    <row r="188" spans="1:3" ht="28.5" x14ac:dyDescent="0.25">
      <c r="A188" s="13">
        <v>5201</v>
      </c>
      <c r="B188" s="14" t="s">
        <v>153</v>
      </c>
      <c r="C188" s="27">
        <v>12</v>
      </c>
    </row>
    <row r="189" spans="1:3" x14ac:dyDescent="0.25">
      <c r="A189" s="4">
        <v>6000</v>
      </c>
      <c r="B189" s="5" t="s">
        <v>174</v>
      </c>
      <c r="C189" s="33">
        <f>C190+C212</f>
        <v>19793425</v>
      </c>
    </row>
    <row r="190" spans="1:3" x14ac:dyDescent="0.25">
      <c r="A190" s="6">
        <v>6100</v>
      </c>
      <c r="B190" s="7" t="s">
        <v>175</v>
      </c>
      <c r="C190" s="32">
        <f>+C191+C197+C198+C201+C202+C203+C204+C205+C206+C207+C208</f>
        <v>19793413</v>
      </c>
    </row>
    <row r="191" spans="1:3" x14ac:dyDescent="0.25">
      <c r="A191" s="8">
        <v>6101</v>
      </c>
      <c r="B191" s="9" t="s">
        <v>23</v>
      </c>
      <c r="C191" s="27">
        <f>SUM(C192:C196)</f>
        <v>8435453</v>
      </c>
    </row>
    <row r="192" spans="1:3" x14ac:dyDescent="0.25">
      <c r="A192" s="8"/>
      <c r="B192" s="19" t="s">
        <v>176</v>
      </c>
      <c r="C192" s="27">
        <v>1926043</v>
      </c>
    </row>
    <row r="193" spans="1:3" x14ac:dyDescent="0.25">
      <c r="A193" s="8"/>
      <c r="B193" s="19" t="s">
        <v>177</v>
      </c>
      <c r="C193" s="27">
        <v>1610516</v>
      </c>
    </row>
    <row r="194" spans="1:3" x14ac:dyDescent="0.25">
      <c r="A194" s="8"/>
      <c r="B194" s="19" t="s">
        <v>178</v>
      </c>
      <c r="C194" s="27">
        <v>4891882</v>
      </c>
    </row>
    <row r="195" spans="1:3" x14ac:dyDescent="0.25">
      <c r="A195" s="8"/>
      <c r="B195" s="19" t="s">
        <v>179</v>
      </c>
      <c r="C195" s="27">
        <v>7000</v>
      </c>
    </row>
    <row r="196" spans="1:3" x14ac:dyDescent="0.25">
      <c r="A196" s="8"/>
      <c r="B196" s="19" t="s">
        <v>180</v>
      </c>
      <c r="C196" s="27">
        <v>12</v>
      </c>
    </row>
    <row r="197" spans="1:3" x14ac:dyDescent="0.25">
      <c r="A197" s="8">
        <v>6102</v>
      </c>
      <c r="B197" s="9" t="s">
        <v>19</v>
      </c>
      <c r="C197" s="27">
        <v>190000</v>
      </c>
    </row>
    <row r="198" spans="1:3" x14ac:dyDescent="0.25">
      <c r="A198" s="8">
        <v>6104</v>
      </c>
      <c r="B198" s="9" t="s">
        <v>181</v>
      </c>
      <c r="C198" s="27">
        <f>+C199+C200</f>
        <v>377157</v>
      </c>
    </row>
    <row r="199" spans="1:3" x14ac:dyDescent="0.25">
      <c r="A199" s="8" t="s">
        <v>10</v>
      </c>
      <c r="B199" s="9" t="s">
        <v>182</v>
      </c>
      <c r="C199" s="27">
        <v>270</v>
      </c>
    </row>
    <row r="200" spans="1:3" x14ac:dyDescent="0.25">
      <c r="A200" s="8" t="s">
        <v>10</v>
      </c>
      <c r="B200" s="9" t="s">
        <v>183</v>
      </c>
      <c r="C200" s="27">
        <v>376887</v>
      </c>
    </row>
    <row r="201" spans="1:3" x14ac:dyDescent="0.25">
      <c r="A201" s="8">
        <v>6105</v>
      </c>
      <c r="B201" s="9" t="s">
        <v>184</v>
      </c>
      <c r="C201" s="27">
        <v>2150000</v>
      </c>
    </row>
    <row r="202" spans="1:3" x14ac:dyDescent="0.25">
      <c r="A202" s="8">
        <v>6106</v>
      </c>
      <c r="B202" s="9" t="s">
        <v>185</v>
      </c>
      <c r="C202" s="27">
        <v>12</v>
      </c>
    </row>
    <row r="203" spans="1:3" x14ac:dyDescent="0.25">
      <c r="A203" s="8">
        <v>6107</v>
      </c>
      <c r="B203" s="9" t="s">
        <v>27</v>
      </c>
      <c r="C203" s="27">
        <v>110743</v>
      </c>
    </row>
    <row r="204" spans="1:3" x14ac:dyDescent="0.25">
      <c r="A204" s="8">
        <v>6108</v>
      </c>
      <c r="B204" s="9" t="s">
        <v>25</v>
      </c>
      <c r="C204" s="27">
        <v>12</v>
      </c>
    </row>
    <row r="205" spans="1:3" x14ac:dyDescent="0.25">
      <c r="A205" s="8">
        <v>6110</v>
      </c>
      <c r="B205" s="9" t="s">
        <v>186</v>
      </c>
      <c r="C205" s="27">
        <v>12</v>
      </c>
    </row>
    <row r="206" spans="1:3" x14ac:dyDescent="0.25">
      <c r="A206" s="8">
        <v>6111</v>
      </c>
      <c r="B206" s="9" t="s">
        <v>187</v>
      </c>
      <c r="C206" s="27">
        <v>7000000</v>
      </c>
    </row>
    <row r="207" spans="1:3" x14ac:dyDescent="0.25">
      <c r="A207" s="8">
        <v>6112</v>
      </c>
      <c r="B207" s="9" t="s">
        <v>188</v>
      </c>
      <c r="C207" s="27">
        <v>30000</v>
      </c>
    </row>
    <row r="208" spans="1:3" x14ac:dyDescent="0.25">
      <c r="A208" s="8">
        <v>6114</v>
      </c>
      <c r="B208" s="9" t="s">
        <v>189</v>
      </c>
      <c r="C208" s="27">
        <f>+C209+C210+C211</f>
        <v>1500024</v>
      </c>
    </row>
    <row r="209" spans="1:3" x14ac:dyDescent="0.25">
      <c r="A209" s="8" t="s">
        <v>10</v>
      </c>
      <c r="B209" s="9" t="s">
        <v>190</v>
      </c>
      <c r="C209" s="27">
        <v>1500000</v>
      </c>
    </row>
    <row r="210" spans="1:3" x14ac:dyDescent="0.25">
      <c r="A210" s="8" t="s">
        <v>10</v>
      </c>
      <c r="B210" s="9" t="s">
        <v>191</v>
      </c>
      <c r="C210" s="27">
        <v>12</v>
      </c>
    </row>
    <row r="211" spans="1:3" x14ac:dyDescent="0.25">
      <c r="A211" s="8" t="s">
        <v>10</v>
      </c>
      <c r="B211" s="9" t="s">
        <v>192</v>
      </c>
      <c r="C211" s="27">
        <v>12</v>
      </c>
    </row>
    <row r="212" spans="1:3" x14ac:dyDescent="0.25">
      <c r="A212" s="6">
        <v>6200</v>
      </c>
      <c r="B212" s="7" t="s">
        <v>193</v>
      </c>
      <c r="C212" s="32">
        <f>+C213</f>
        <v>12</v>
      </c>
    </row>
    <row r="213" spans="1:3" x14ac:dyDescent="0.25">
      <c r="A213" s="8">
        <v>6201</v>
      </c>
      <c r="B213" s="9" t="s">
        <v>194</v>
      </c>
      <c r="C213" s="27">
        <v>12</v>
      </c>
    </row>
    <row r="214" spans="1:3" ht="30" x14ac:dyDescent="0.25">
      <c r="A214" s="4">
        <v>7000</v>
      </c>
      <c r="B214" s="5" t="s">
        <v>195</v>
      </c>
      <c r="C214" s="33">
        <f>+C215</f>
        <v>70442068</v>
      </c>
    </row>
    <row r="215" spans="1:3" ht="30" x14ac:dyDescent="0.25">
      <c r="A215" s="6">
        <v>7200</v>
      </c>
      <c r="B215" s="7" t="s">
        <v>196</v>
      </c>
      <c r="C215" s="32">
        <f>SUM(C216:C224)</f>
        <v>70442068</v>
      </c>
    </row>
    <row r="216" spans="1:3" x14ac:dyDescent="0.25">
      <c r="A216" s="8">
        <v>7202</v>
      </c>
      <c r="B216" s="9" t="s">
        <v>197</v>
      </c>
      <c r="C216" s="27">
        <v>28092000</v>
      </c>
    </row>
    <row r="217" spans="1:3" x14ac:dyDescent="0.25">
      <c r="A217" s="8">
        <v>7204</v>
      </c>
      <c r="B217" s="9" t="s">
        <v>198</v>
      </c>
      <c r="C217" s="27">
        <v>2480011</v>
      </c>
    </row>
    <row r="218" spans="1:3" ht="28.5" x14ac:dyDescent="0.25">
      <c r="A218" s="8">
        <v>7206</v>
      </c>
      <c r="B218" s="9" t="s">
        <v>199</v>
      </c>
      <c r="C218" s="27">
        <v>9830000</v>
      </c>
    </row>
    <row r="219" spans="1:3" x14ac:dyDescent="0.25">
      <c r="A219" s="8">
        <v>7220</v>
      </c>
      <c r="B219" s="9" t="s">
        <v>200</v>
      </c>
      <c r="C219" s="27">
        <v>13822519</v>
      </c>
    </row>
    <row r="220" spans="1:3" x14ac:dyDescent="0.25">
      <c r="A220" s="8">
        <v>7221</v>
      </c>
      <c r="B220" s="9" t="s">
        <v>201</v>
      </c>
      <c r="C220" s="27">
        <v>12</v>
      </c>
    </row>
    <row r="221" spans="1:3" x14ac:dyDescent="0.25">
      <c r="A221" s="8">
        <v>7222</v>
      </c>
      <c r="B221" s="9" t="s">
        <v>202</v>
      </c>
      <c r="C221" s="27">
        <v>6598024</v>
      </c>
    </row>
    <row r="222" spans="1:3" x14ac:dyDescent="0.25">
      <c r="A222" s="8">
        <v>7223</v>
      </c>
      <c r="B222" s="9" t="s">
        <v>203</v>
      </c>
      <c r="C222" s="27">
        <v>7754066</v>
      </c>
    </row>
    <row r="223" spans="1:3" x14ac:dyDescent="0.25">
      <c r="A223" s="8">
        <v>7229</v>
      </c>
      <c r="B223" s="9" t="s">
        <v>204</v>
      </c>
      <c r="C223" s="27">
        <v>1000000</v>
      </c>
    </row>
    <row r="224" spans="1:3" x14ac:dyDescent="0.25">
      <c r="A224" s="8">
        <v>7230</v>
      </c>
      <c r="B224" s="9" t="s">
        <v>205</v>
      </c>
      <c r="C224" s="27">
        <v>865436</v>
      </c>
    </row>
    <row r="225" spans="1:3" x14ac:dyDescent="0.25">
      <c r="A225" s="4">
        <v>8000</v>
      </c>
      <c r="B225" s="5" t="s">
        <v>206</v>
      </c>
      <c r="C225" s="33">
        <f>+C226+C239+C242</f>
        <v>534550804</v>
      </c>
    </row>
    <row r="226" spans="1:3" x14ac:dyDescent="0.25">
      <c r="A226" s="6">
        <v>8100</v>
      </c>
      <c r="B226" s="7" t="s">
        <v>207</v>
      </c>
      <c r="C226" s="32">
        <f>SUM(C227:C238)</f>
        <v>292378732</v>
      </c>
    </row>
    <row r="227" spans="1:3" x14ac:dyDescent="0.25">
      <c r="A227" s="8">
        <v>8101</v>
      </c>
      <c r="B227" s="9" t="s">
        <v>208</v>
      </c>
      <c r="C227" s="27">
        <v>189004302</v>
      </c>
    </row>
    <row r="228" spans="1:3" x14ac:dyDescent="0.25">
      <c r="A228" s="8">
        <v>8102</v>
      </c>
      <c r="B228" s="9" t="s">
        <v>209</v>
      </c>
      <c r="C228" s="27">
        <v>25969971</v>
      </c>
    </row>
    <row r="229" spans="1:3" x14ac:dyDescent="0.25">
      <c r="A229" s="8">
        <v>8103</v>
      </c>
      <c r="B229" s="9" t="s">
        <v>210</v>
      </c>
      <c r="C229" s="27">
        <v>7001730</v>
      </c>
    </row>
    <row r="230" spans="1:3" x14ac:dyDescent="0.25">
      <c r="A230" s="8">
        <v>8104</v>
      </c>
      <c r="B230" s="9" t="s">
        <v>211</v>
      </c>
      <c r="C230" s="27">
        <v>1744</v>
      </c>
    </row>
    <row r="231" spans="1:3" ht="28.5" x14ac:dyDescent="0.25">
      <c r="A231" s="8">
        <v>8105</v>
      </c>
      <c r="B231" s="9" t="s">
        <v>212</v>
      </c>
      <c r="C231" s="27">
        <v>4416363</v>
      </c>
    </row>
    <row r="232" spans="1:3" x14ac:dyDescent="0.25">
      <c r="A232" s="8">
        <v>8106</v>
      </c>
      <c r="B232" s="9" t="s">
        <v>213</v>
      </c>
      <c r="C232" s="27">
        <v>3942161</v>
      </c>
    </row>
    <row r="233" spans="1:3" x14ac:dyDescent="0.25">
      <c r="A233" s="8">
        <v>8107</v>
      </c>
      <c r="B233" s="9" t="s">
        <v>214</v>
      </c>
      <c r="C233" s="27">
        <v>12</v>
      </c>
    </row>
    <row r="234" spans="1:3" ht="28.5" x14ac:dyDescent="0.25">
      <c r="A234" s="8">
        <v>8108</v>
      </c>
      <c r="B234" s="9" t="s">
        <v>215</v>
      </c>
      <c r="C234" s="27">
        <v>938459</v>
      </c>
    </row>
    <row r="235" spans="1:3" x14ac:dyDescent="0.25">
      <c r="A235" s="8">
        <v>8109</v>
      </c>
      <c r="B235" s="9" t="s">
        <v>216</v>
      </c>
      <c r="C235" s="27">
        <v>48569705</v>
      </c>
    </row>
    <row r="236" spans="1:3" x14ac:dyDescent="0.25">
      <c r="A236" s="8">
        <v>8110</v>
      </c>
      <c r="B236" s="9" t="s">
        <v>217</v>
      </c>
      <c r="C236" s="27">
        <v>11123439</v>
      </c>
    </row>
    <row r="237" spans="1:3" x14ac:dyDescent="0.25">
      <c r="A237" s="8">
        <v>8111</v>
      </c>
      <c r="B237" s="9" t="s">
        <v>218</v>
      </c>
      <c r="C237" s="27">
        <v>1013105</v>
      </c>
    </row>
    <row r="238" spans="1:3" x14ac:dyDescent="0.25">
      <c r="A238" s="8">
        <v>8112</v>
      </c>
      <c r="B238" s="9" t="s">
        <v>219</v>
      </c>
      <c r="C238" s="27">
        <v>397741</v>
      </c>
    </row>
    <row r="239" spans="1:3" x14ac:dyDescent="0.25">
      <c r="A239" s="6">
        <v>8200</v>
      </c>
      <c r="B239" s="7" t="s">
        <v>220</v>
      </c>
      <c r="C239" s="32">
        <f>+C240+C241</f>
        <v>162881018</v>
      </c>
    </row>
    <row r="240" spans="1:3" x14ac:dyDescent="0.25">
      <c r="A240" s="8">
        <v>8201</v>
      </c>
      <c r="B240" s="9" t="s">
        <v>221</v>
      </c>
      <c r="C240" s="27">
        <v>116265761</v>
      </c>
    </row>
    <row r="241" spans="1:3" ht="28.5" x14ac:dyDescent="0.25">
      <c r="A241" s="8">
        <v>8202</v>
      </c>
      <c r="B241" s="9" t="s">
        <v>222</v>
      </c>
      <c r="C241" s="27">
        <v>46615257</v>
      </c>
    </row>
    <row r="242" spans="1:3" ht="30" x14ac:dyDescent="0.25">
      <c r="A242" s="6">
        <v>8300</v>
      </c>
      <c r="B242" s="7" t="s">
        <v>223</v>
      </c>
      <c r="C242" s="32">
        <f>SUM(C243:C268)</f>
        <v>79291054</v>
      </c>
    </row>
    <row r="243" spans="1:3" x14ac:dyDescent="0.25">
      <c r="A243" s="8">
        <v>8301</v>
      </c>
      <c r="B243" s="9" t="s">
        <v>224</v>
      </c>
      <c r="C243" s="27">
        <v>12</v>
      </c>
    </row>
    <row r="244" spans="1:3" x14ac:dyDescent="0.25">
      <c r="A244" s="8">
        <v>8302</v>
      </c>
      <c r="B244" s="9" t="s">
        <v>225</v>
      </c>
      <c r="C244" s="27">
        <v>12</v>
      </c>
    </row>
    <row r="245" spans="1:3" x14ac:dyDescent="0.25">
      <c r="A245" s="8">
        <v>8303</v>
      </c>
      <c r="B245" s="9" t="s">
        <v>226</v>
      </c>
      <c r="C245" s="27">
        <v>1650000</v>
      </c>
    </row>
    <row r="246" spans="1:3" x14ac:dyDescent="0.25">
      <c r="A246" s="8">
        <v>8304</v>
      </c>
      <c r="B246" s="9" t="s">
        <v>227</v>
      </c>
      <c r="C246" s="27">
        <v>1130000</v>
      </c>
    </row>
    <row r="247" spans="1:3" x14ac:dyDescent="0.25">
      <c r="A247" s="8">
        <v>8305</v>
      </c>
      <c r="B247" s="9" t="s">
        <v>228</v>
      </c>
      <c r="C247" s="27">
        <v>1130000</v>
      </c>
    </row>
    <row r="248" spans="1:3" ht="28.5" x14ac:dyDescent="0.25">
      <c r="A248" s="8">
        <v>8306</v>
      </c>
      <c r="B248" s="9" t="s">
        <v>229</v>
      </c>
      <c r="C248" s="27">
        <v>12</v>
      </c>
    </row>
    <row r="249" spans="1:3" x14ac:dyDescent="0.25">
      <c r="A249" s="8">
        <v>8307</v>
      </c>
      <c r="B249" s="9" t="s">
        <v>230</v>
      </c>
      <c r="C249" s="27">
        <v>21248228</v>
      </c>
    </row>
    <row r="250" spans="1:3" x14ac:dyDescent="0.25">
      <c r="A250" s="8">
        <v>8308</v>
      </c>
      <c r="B250" s="9" t="s">
        <v>231</v>
      </c>
      <c r="C250" s="27">
        <v>12</v>
      </c>
    </row>
    <row r="251" spans="1:3" x14ac:dyDescent="0.25">
      <c r="A251" s="8">
        <v>8309</v>
      </c>
      <c r="B251" s="9" t="s">
        <v>232</v>
      </c>
      <c r="C251" s="27">
        <v>12</v>
      </c>
    </row>
    <row r="252" spans="1:3" x14ac:dyDescent="0.25">
      <c r="A252" s="8">
        <v>8310</v>
      </c>
      <c r="B252" s="9" t="s">
        <v>233</v>
      </c>
      <c r="C252" s="27">
        <v>12</v>
      </c>
    </row>
    <row r="253" spans="1:3" x14ac:dyDescent="0.25">
      <c r="A253" s="8">
        <v>8311</v>
      </c>
      <c r="B253" s="9" t="s">
        <v>234</v>
      </c>
      <c r="C253" s="27">
        <v>12</v>
      </c>
    </row>
    <row r="254" spans="1:3" x14ac:dyDescent="0.25">
      <c r="A254" s="8">
        <v>8312</v>
      </c>
      <c r="B254" s="9" t="s">
        <v>235</v>
      </c>
      <c r="C254" s="27">
        <v>12</v>
      </c>
    </row>
    <row r="255" spans="1:3" x14ac:dyDescent="0.25">
      <c r="A255" s="8">
        <v>8313</v>
      </c>
      <c r="B255" s="9" t="s">
        <v>236</v>
      </c>
      <c r="C255" s="27">
        <v>12</v>
      </c>
    </row>
    <row r="256" spans="1:3" x14ac:dyDescent="0.25">
      <c r="A256" s="8">
        <v>8314</v>
      </c>
      <c r="B256" s="9" t="s">
        <v>237</v>
      </c>
      <c r="C256" s="27">
        <v>12</v>
      </c>
    </row>
    <row r="257" spans="1:3" x14ac:dyDescent="0.25">
      <c r="A257" s="8">
        <v>8315</v>
      </c>
      <c r="B257" s="9" t="s">
        <v>238</v>
      </c>
      <c r="C257" s="27">
        <v>12</v>
      </c>
    </row>
    <row r="258" spans="1:3" x14ac:dyDescent="0.25">
      <c r="A258" s="8">
        <v>8316</v>
      </c>
      <c r="B258" s="9" t="s">
        <v>239</v>
      </c>
      <c r="C258" s="27">
        <v>12</v>
      </c>
    </row>
    <row r="259" spans="1:3" x14ac:dyDescent="0.25">
      <c r="A259" s="8">
        <v>8317</v>
      </c>
      <c r="B259" s="9" t="s">
        <v>240</v>
      </c>
      <c r="C259" s="27">
        <v>12</v>
      </c>
    </row>
    <row r="260" spans="1:3" x14ac:dyDescent="0.25">
      <c r="A260" s="8">
        <v>8318</v>
      </c>
      <c r="B260" s="9" t="s">
        <v>241</v>
      </c>
      <c r="C260" s="27">
        <v>12</v>
      </c>
    </row>
    <row r="261" spans="1:3" x14ac:dyDescent="0.25">
      <c r="A261" s="8">
        <v>8319</v>
      </c>
      <c r="B261" s="9" t="s">
        <v>242</v>
      </c>
      <c r="C261" s="27">
        <v>12</v>
      </c>
    </row>
    <row r="262" spans="1:3" ht="28.5" x14ac:dyDescent="0.25">
      <c r="A262" s="8">
        <v>8322</v>
      </c>
      <c r="B262" s="9" t="s">
        <v>243</v>
      </c>
      <c r="C262" s="27">
        <v>12</v>
      </c>
    </row>
    <row r="263" spans="1:3" x14ac:dyDescent="0.25">
      <c r="A263" s="8">
        <v>8330</v>
      </c>
      <c r="B263" s="20" t="s">
        <v>244</v>
      </c>
      <c r="C263" s="27">
        <v>50000000</v>
      </c>
    </row>
    <row r="264" spans="1:3" ht="28.5" x14ac:dyDescent="0.25">
      <c r="A264" s="8">
        <v>8338</v>
      </c>
      <c r="B264" s="9" t="s">
        <v>245</v>
      </c>
      <c r="C264" s="27">
        <v>12</v>
      </c>
    </row>
    <row r="265" spans="1:3" x14ac:dyDescent="0.25">
      <c r="A265" s="8">
        <v>8349</v>
      </c>
      <c r="B265" s="9" t="s">
        <v>219</v>
      </c>
      <c r="C265" s="27">
        <v>12</v>
      </c>
    </row>
    <row r="266" spans="1:3" x14ac:dyDescent="0.25">
      <c r="A266" s="8">
        <v>8350</v>
      </c>
      <c r="B266" s="9" t="s">
        <v>246</v>
      </c>
      <c r="C266" s="27">
        <v>3432598</v>
      </c>
    </row>
    <row r="267" spans="1:3" x14ac:dyDescent="0.25">
      <c r="A267" s="8">
        <v>8353</v>
      </c>
      <c r="B267" s="9" t="s">
        <v>247</v>
      </c>
      <c r="C267" s="27">
        <v>12</v>
      </c>
    </row>
    <row r="268" spans="1:3" x14ac:dyDescent="0.25">
      <c r="A268" s="21">
        <v>8362</v>
      </c>
      <c r="B268" s="16" t="s">
        <v>248</v>
      </c>
      <c r="C268" s="27">
        <v>700000</v>
      </c>
    </row>
    <row r="269" spans="1:3" ht="30" x14ac:dyDescent="0.25">
      <c r="A269" s="4">
        <v>9000</v>
      </c>
      <c r="B269" s="5" t="s">
        <v>249</v>
      </c>
      <c r="C269" s="33">
        <f>+C270+C276+C278</f>
        <v>60</v>
      </c>
    </row>
    <row r="270" spans="1:3" x14ac:dyDescent="0.25">
      <c r="A270" s="6">
        <v>9300</v>
      </c>
      <c r="B270" s="7" t="s">
        <v>250</v>
      </c>
      <c r="C270" s="32">
        <f>+C271+C275</f>
        <v>48</v>
      </c>
    </row>
    <row r="271" spans="1:3" ht="28.5" x14ac:dyDescent="0.25">
      <c r="A271" s="8">
        <v>9301</v>
      </c>
      <c r="B271" s="9" t="s">
        <v>251</v>
      </c>
      <c r="C271" s="27">
        <v>36</v>
      </c>
    </row>
    <row r="272" spans="1:3" x14ac:dyDescent="0.25">
      <c r="A272" s="8" t="s">
        <v>10</v>
      </c>
      <c r="B272" s="9" t="s">
        <v>252</v>
      </c>
      <c r="C272" s="27">
        <v>12</v>
      </c>
    </row>
    <row r="273" spans="1:3" x14ac:dyDescent="0.25">
      <c r="A273" s="8" t="s">
        <v>10</v>
      </c>
      <c r="B273" s="9" t="s">
        <v>253</v>
      </c>
      <c r="C273" s="27">
        <v>12</v>
      </c>
    </row>
    <row r="274" spans="1:3" x14ac:dyDescent="0.25">
      <c r="A274" s="8" t="s">
        <v>10</v>
      </c>
      <c r="B274" s="9" t="s">
        <v>254</v>
      </c>
      <c r="C274" s="27">
        <v>12</v>
      </c>
    </row>
    <row r="275" spans="1:3" x14ac:dyDescent="0.25">
      <c r="A275" s="8">
        <v>9302</v>
      </c>
      <c r="B275" s="9" t="s">
        <v>255</v>
      </c>
      <c r="C275" s="27">
        <v>12</v>
      </c>
    </row>
    <row r="276" spans="1:3" x14ac:dyDescent="0.25">
      <c r="A276" s="4">
        <v>9400</v>
      </c>
      <c r="B276" s="5" t="s">
        <v>256</v>
      </c>
      <c r="C276" s="32">
        <f>+C277</f>
        <v>12</v>
      </c>
    </row>
    <row r="277" spans="1:3" x14ac:dyDescent="0.25">
      <c r="A277" s="8">
        <v>9401</v>
      </c>
      <c r="B277" s="9" t="s">
        <v>257</v>
      </c>
      <c r="C277" s="27">
        <v>12</v>
      </c>
    </row>
    <row r="278" spans="1:3" x14ac:dyDescent="0.25">
      <c r="A278" s="4">
        <v>9500</v>
      </c>
      <c r="B278" s="5" t="s">
        <v>258</v>
      </c>
      <c r="C278" s="32">
        <f>+C279</f>
        <v>0</v>
      </c>
    </row>
    <row r="279" spans="1:3" x14ac:dyDescent="0.25">
      <c r="A279" s="8">
        <v>9501</v>
      </c>
      <c r="B279" s="9" t="s">
        <v>258</v>
      </c>
      <c r="C279" s="27"/>
    </row>
    <row r="280" spans="1:3" ht="15.75" thickBot="1" x14ac:dyDescent="0.3">
      <c r="A280" s="22"/>
      <c r="B280" s="23" t="s">
        <v>259</v>
      </c>
      <c r="C280" s="34">
        <f>C9+C47+C54+C165+C189+C214+C225+C269</f>
        <v>802146405</v>
      </c>
    </row>
  </sheetData>
  <mergeCells count="3">
    <mergeCell ref="A7:A8"/>
    <mergeCell ref="B7:B8"/>
    <mergeCell ref="C7:C8"/>
  </mergeCells>
  <pageMargins left="0.51181102362204722" right="0.51181102362204722" top="0.74803149606299213" bottom="0.74803149606299213" header="0.31496062992125984" footer="0.31496062992125984"/>
  <pageSetup scale="78" orientation="portrait" verticalDpi="0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Belem</dc:creator>
  <cp:lastModifiedBy>Belem</cp:lastModifiedBy>
  <cp:lastPrinted>2020-06-25T19:18:06Z</cp:lastPrinted>
  <dcterms:created xsi:type="dcterms:W3CDTF">2020-01-23T21:26:15Z</dcterms:created>
  <dcterms:modified xsi:type="dcterms:W3CDTF">2020-06-25T19:20:46Z</dcterms:modified>
</cp:coreProperties>
</file>